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ikeschroeder/Desktop/"/>
    </mc:Choice>
  </mc:AlternateContent>
  <xr:revisionPtr revIDLastSave="0" documentId="13_ncr:1_{170FD5CB-AA6B-3544-A0EF-C2F50955D38B}" xr6:coauthVersionLast="47" xr6:coauthVersionMax="47" xr10:uidLastSave="{00000000-0000-0000-0000-000000000000}"/>
  <bookViews>
    <workbookView xWindow="0" yWindow="500" windowWidth="25240" windowHeight="11820" activeTab="2" xr2:uid="{35616F4A-C785-45E1-9013-EE4A9DA63E33}"/>
  </bookViews>
  <sheets>
    <sheet name="Daten" sheetId="2" r:id="rId1"/>
    <sheet name="Einstellungen" sheetId="1" r:id="rId2"/>
    <sheet name="Rechnung " sheetId="3" r:id="rId3"/>
  </sheets>
  <externalReferences>
    <externalReference r:id="rId4"/>
  </externalReferences>
  <definedNames>
    <definedName name="_xlnm._FilterDatabase" localSheetId="0" hidden="1">Daten!$A$1:$M$6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" l="1"/>
  <c r="E8" i="3"/>
  <c r="B7" i="3"/>
  <c r="B8" i="3"/>
  <c r="C7" i="3"/>
  <c r="C8" i="3"/>
  <c r="E11" i="3"/>
  <c r="B11" i="3"/>
  <c r="C11" i="3" s="1"/>
  <c r="E10" i="3"/>
  <c r="B10" i="3"/>
  <c r="C10" i="3" s="1"/>
  <c r="E9" i="3"/>
  <c r="B9" i="3"/>
  <c r="C9" i="3" s="1"/>
  <c r="E12" i="3" l="1"/>
  <c r="E13" i="3" s="1"/>
  <c r="E14" i="3" s="1"/>
</calcChain>
</file>

<file path=xl/sharedStrings.xml><?xml version="1.0" encoding="utf-8"?>
<sst xmlns="http://schemas.openxmlformats.org/spreadsheetml/2006/main" count="38" uniqueCount="36">
  <si>
    <t>API-Basis-URL</t>
  </si>
  <si>
    <t>VON Datum</t>
  </si>
  <si>
    <t>BIS Datum</t>
  </si>
  <si>
    <t>API-Schlüssel</t>
  </si>
  <si>
    <t>z.B. https://api.example.com</t>
  </si>
  <si>
    <t>Beliebiges Datumsformat (z.B. JJJJ-MM-TT, TT.MM.JJJJ)</t>
  </si>
  <si>
    <t>Ihr API-Schlüssel</t>
  </si>
  <si>
    <t>So exportieren Sie:</t>
  </si>
  <si>
    <t>1. Gehen Sie zum Reiter "Automatisieren" im Menüband</t>
  </si>
  <si>
    <t>2. Klicken Sie auf "Neues Skript" und fügen Sie den ExportDaten.ts Code ein</t>
  </si>
  <si>
    <t>3. Klicken Sie auf "Ausführen"</t>
  </si>
  <si>
    <t>Datum</t>
  </si>
  <si>
    <t>Kunde</t>
  </si>
  <si>
    <t>Projekt</t>
  </si>
  <si>
    <t>Beschreibung</t>
  </si>
  <si>
    <t>Aufgaben-URL</t>
  </si>
  <si>
    <t>Erfasste Minuten</t>
  </si>
  <si>
    <t>Abrechenbar?</t>
  </si>
  <si>
    <t>Genehmigt?</t>
  </si>
  <si>
    <t>Vorname</t>
  </si>
  <si>
    <t>Nachname</t>
  </si>
  <si>
    <t>Mitarbeitergruppen</t>
  </si>
  <si>
    <t>Kostensatz</t>
  </si>
  <si>
    <t>Währung</t>
  </si>
  <si>
    <t>Kundenrechnung</t>
  </si>
  <si>
    <t>Kunde:</t>
  </si>
  <si>
    <t>Zeitraum:</t>
  </si>
  <si>
    <t>Stunden</t>
  </si>
  <si>
    <t>Stundensatz</t>
  </si>
  <si>
    <t>Betrag</t>
  </si>
  <si>
    <t>Zwischensumme</t>
  </si>
  <si>
    <t>Umsatzsteuer (19 %)</t>
  </si>
  <si>
    <t>Gesamtbetrag</t>
  </si>
  <si>
    <t>Gelb markierte Zellen ausfüllen: Projektname (exakt wie in Fritto) und Stundensatz. Stunden und Beträge berechnet die Vorlage automatisch.</t>
  </si>
  <si>
    <t>https://api.steinpilz-fritto.de</t>
  </si>
  <si>
    <t xml:space="preserve">Minuten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</si>
</sst>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4" x14ac:knownFonts="1">
    <font>
      <sz val="11"/>
      <color theme="1"/>
      <name val="Aptos Narrow"/>
      <family val="2"/>
      <charset val="204"/>
      <scheme val="minor"/>
    </font>
    <font>
      <sz val="11"/>
      <color rgb="FF808080"/>
      <name val="Aptos Narrow"/>
      <family val="2"/>
      <charset val="204"/>
      <scheme val="minor"/>
    </font>
    <font>
      <i/>
      <sz val="11"/>
      <color rgb="FF80808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9"/>
      <color rgb="FF666666"/>
      <name val="Arial"/>
      <family val="2"/>
    </font>
    <font>
      <u/>
      <sz val="11"/>
      <color theme="10"/>
      <name val="Aptos Narrow"/>
      <family val="2"/>
      <charset val="204"/>
      <scheme val="minor"/>
    </font>
    <font>
      <b/>
      <sz val="11"/>
      <color rgb="FFFFFFFF"/>
      <name val="Aptos Narrow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3" tint="0.39997558519241921"/>
        <bgColor rgb="FF3333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E0E0E0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2" borderId="1" xfId="0" applyNumberFormat="1" applyFill="1" applyBorder="1"/>
    <xf numFmtId="0" fontId="5" fillId="0" borderId="0" xfId="0" applyFont="1"/>
    <xf numFmtId="0" fontId="7" fillId="5" borderId="0" xfId="0" applyFont="1" applyFill="1" applyAlignment="1">
      <alignment horizontal="left"/>
    </xf>
    <xf numFmtId="0" fontId="7" fillId="5" borderId="0" xfId="0" applyFont="1" applyFill="1" applyAlignment="1">
      <alignment horizontal="center"/>
    </xf>
    <xf numFmtId="0" fontId="6" fillId="4" borderId="3" xfId="0" applyFont="1" applyFill="1" applyBorder="1"/>
    <xf numFmtId="2" fontId="8" fillId="0" borderId="3" xfId="0" applyNumberFormat="1" applyFont="1" applyBorder="1"/>
    <xf numFmtId="164" fontId="6" fillId="4" borderId="3" xfId="0" applyNumberFormat="1" applyFont="1" applyFill="1" applyBorder="1"/>
    <xf numFmtId="164" fontId="8" fillId="0" borderId="3" xfId="0" applyNumberFormat="1" applyFont="1" applyBorder="1"/>
    <xf numFmtId="164" fontId="5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/>
    <xf numFmtId="0" fontId="11" fillId="0" borderId="0" xfId="0" applyFont="1"/>
    <xf numFmtId="0" fontId="12" fillId="0" borderId="0" xfId="1"/>
    <xf numFmtId="14" fontId="0" fillId="2" borderId="2" xfId="0" applyNumberFormat="1" applyFill="1" applyBorder="1"/>
    <xf numFmtId="0" fontId="13" fillId="3" borderId="0" xfId="0" applyFont="1" applyFill="1"/>
    <xf numFmtId="14" fontId="0" fillId="0" borderId="0" xfId="0" applyNumberFormat="1"/>
    <xf numFmtId="0" fontId="0" fillId="6" borderId="0" xfId="0" applyFill="1"/>
    <xf numFmtId="0" fontId="8" fillId="0" borderId="0" xfId="0" applyFont="1"/>
    <xf numFmtId="0" fontId="6" fillId="4" borderId="0" xfId="0" applyFont="1" applyFill="1"/>
    <xf numFmtId="0" fontId="4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vorlage-fritto-kundenrechnung.xlsx" TargetMode="External"/><Relationship Id="rId2" Type="http://schemas.openxmlformats.org/officeDocument/2006/relationships/externalLinkPath" Target="/Users/maikeschroeder/Downloads/vorlage-fritto-kundenrechnung.xlsx" TargetMode="External"/><Relationship Id="rId1" Type="http://schemas.openxmlformats.org/officeDocument/2006/relationships/externalLinkPath" Target="/Users/maikeschroeder/Downloads/vorlage-fritto-kundenrechn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instellungen"/>
      <sheetName val="Fritto-Export"/>
      <sheetName val="Rechnung"/>
    </sheetNames>
    <sheetDataSet>
      <sheetData sheetId="0" refreshError="1"/>
      <sheetData sheetId="1">
        <row r="1">
          <cell r="C1" t="str">
            <v>Projekt</v>
          </cell>
          <cell r="F1" t="str">
            <v>Erfasste Minuten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pi.steinpilz-fritto.de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EF97-3E66-4FC6-9A4C-035D38F15A5E}">
  <dimension ref="A1:M6"/>
  <sheetViews>
    <sheetView workbookViewId="0">
      <selection activeCell="G19" sqref="G19"/>
    </sheetView>
  </sheetViews>
  <sheetFormatPr baseColWidth="10" defaultColWidth="8.83203125" defaultRowHeight="15" x14ac:dyDescent="0.2"/>
  <cols>
    <col min="1" max="1" width="8.1640625" bestFit="1" customWidth="1"/>
    <col min="2" max="2" width="24.83203125" bestFit="1" customWidth="1"/>
    <col min="3" max="3" width="14.6640625" bestFit="1" customWidth="1"/>
    <col min="4" max="4" width="16.6640625" bestFit="1" customWidth="1"/>
    <col min="5" max="5" width="11.83203125" bestFit="1" customWidth="1"/>
    <col min="6" max="6" width="14.33203125" bestFit="1" customWidth="1"/>
    <col min="7" max="7" width="12" bestFit="1" customWidth="1"/>
    <col min="8" max="8" width="10.6640625" bestFit="1" customWidth="1"/>
    <col min="9" max="9" width="8.1640625" bestFit="1" customWidth="1"/>
    <col min="10" max="10" width="9.33203125" bestFit="1" customWidth="1"/>
    <col min="11" max="11" width="16.6640625" bestFit="1" customWidth="1"/>
    <col min="12" max="12" width="9.83203125" bestFit="1" customWidth="1"/>
    <col min="13" max="13" width="8" bestFit="1" customWidth="1"/>
  </cols>
  <sheetData>
    <row r="1" spans="1:13" ht="30" customHeight="1" x14ac:dyDescent="0.2">
      <c r="A1" s="21" t="s">
        <v>11</v>
      </c>
      <c r="B1" s="21" t="s">
        <v>12</v>
      </c>
      <c r="C1" s="21" t="s">
        <v>13</v>
      </c>
      <c r="D1" s="21" t="s">
        <v>14</v>
      </c>
      <c r="E1" s="21" t="s">
        <v>15</v>
      </c>
      <c r="F1" s="21" t="s">
        <v>16</v>
      </c>
      <c r="G1" s="21" t="s">
        <v>17</v>
      </c>
      <c r="H1" s="21" t="s">
        <v>18</v>
      </c>
      <c r="I1" s="21" t="s">
        <v>19</v>
      </c>
      <c r="J1" s="21" t="s">
        <v>20</v>
      </c>
      <c r="K1" s="21" t="s">
        <v>21</v>
      </c>
      <c r="L1" s="21" t="s">
        <v>22</v>
      </c>
      <c r="M1" s="21" t="s">
        <v>23</v>
      </c>
    </row>
    <row r="2" spans="1:13" x14ac:dyDescent="0.2">
      <c r="A2" s="22"/>
    </row>
    <row r="3" spans="1:13" x14ac:dyDescent="0.2">
      <c r="A3" s="22"/>
    </row>
    <row r="4" spans="1:13" x14ac:dyDescent="0.2">
      <c r="A4" s="22"/>
    </row>
    <row r="5" spans="1:13" x14ac:dyDescent="0.2">
      <c r="A5" s="22"/>
    </row>
    <row r="6" spans="1:13" x14ac:dyDescent="0.2">
      <c r="A6" s="22"/>
    </row>
  </sheetData>
  <autoFilter ref="A1:M6" xr:uid="{4C20EF97-3E66-4FC6-9A4C-035D38F15A5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C503-D2E0-4EEC-90F5-F086316932DD}">
  <dimension ref="A1:C9"/>
  <sheetViews>
    <sheetView workbookViewId="0">
      <selection activeCell="B41" sqref="B41"/>
    </sheetView>
  </sheetViews>
  <sheetFormatPr baseColWidth="10" defaultColWidth="8.83203125" defaultRowHeight="15" x14ac:dyDescent="0.2"/>
  <cols>
    <col min="1" max="1" width="18.6640625" customWidth="1"/>
    <col min="2" max="2" width="50.6640625" customWidth="1"/>
    <col min="3" max="3" width="30.6640625" customWidth="1"/>
  </cols>
  <sheetData>
    <row r="1" spans="1:3" x14ac:dyDescent="0.2">
      <c r="A1" s="3" t="s">
        <v>0</v>
      </c>
      <c r="B1" s="19" t="s">
        <v>34</v>
      </c>
      <c r="C1" s="2" t="s">
        <v>4</v>
      </c>
    </row>
    <row r="2" spans="1:3" x14ac:dyDescent="0.2">
      <c r="A2" s="3" t="s">
        <v>1</v>
      </c>
      <c r="B2" s="20"/>
      <c r="C2" s="2" t="s">
        <v>5</v>
      </c>
    </row>
    <row r="3" spans="1:3" x14ac:dyDescent="0.2">
      <c r="A3" s="3" t="s">
        <v>2</v>
      </c>
      <c r="B3" s="20"/>
      <c r="C3" s="2" t="s">
        <v>5</v>
      </c>
    </row>
    <row r="4" spans="1:3" x14ac:dyDescent="0.2">
      <c r="A4" s="3" t="s">
        <v>3</v>
      </c>
      <c r="B4" s="4"/>
      <c r="C4" s="2" t="s">
        <v>6</v>
      </c>
    </row>
    <row r="6" spans="1:3" x14ac:dyDescent="0.2">
      <c r="A6" s="3" t="s">
        <v>7</v>
      </c>
    </row>
    <row r="7" spans="1:3" x14ac:dyDescent="0.2">
      <c r="A7" s="1" t="s">
        <v>8</v>
      </c>
    </row>
    <row r="8" spans="1:3" x14ac:dyDescent="0.2">
      <c r="A8" s="1" t="s">
        <v>9</v>
      </c>
    </row>
    <row r="9" spans="1:3" x14ac:dyDescent="0.2">
      <c r="A9" s="1" t="s">
        <v>10</v>
      </c>
    </row>
  </sheetData>
  <dataValidations count="2">
    <dataValidation type="date" allowBlank="1" showInputMessage="1" showErrorMessage="1" errorTitle="Ungültiges Datum" error="Bitte geben Sie ein gültiges Datum zwischen 01.01.2000 und 31.12.2099 ein." promptTitle="VON Datum" prompt="Startdatum eingeben (JJJJ-MM-TT)" sqref="B2" xr:uid="{C8E6B674-2BA4-4CE4-98CC-E597E8A4FC72}">
      <formula1>36526</formula1>
      <formula2>73050</formula2>
    </dataValidation>
    <dataValidation type="date" operator="greaterThanOrEqual" allowBlank="1" showInputMessage="1" showErrorMessage="1" errorTitle="Ungültiges Datum" error="BIS Datum muss gleich oder später als VON Datum sein." promptTitle="BIS Datum" prompt="Enddatum eingeben (JJJJ-MM-TT), muss &gt;= VON Datum sein" sqref="B3" xr:uid="{DC5E75C2-63BF-4828-8756-8C73D9F286A7}">
      <formula1>B2</formula1>
    </dataValidation>
  </dataValidations>
  <hyperlinks>
    <hyperlink ref="B1" r:id="rId1" display="https://api.steinpilz-fritto.de./" xr:uid="{85A58132-F59B-DD44-B396-44E0844396C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412B-4A76-EA4C-83AF-BA5602015CED}">
  <dimension ref="A1:E17"/>
  <sheetViews>
    <sheetView tabSelected="1" workbookViewId="0">
      <selection activeCell="G9" sqref="G9"/>
    </sheetView>
  </sheetViews>
  <sheetFormatPr baseColWidth="10" defaultRowHeight="15" x14ac:dyDescent="0.2"/>
  <cols>
    <col min="1" max="1" width="15.5" customWidth="1"/>
  </cols>
  <sheetData>
    <row r="1" spans="1:5" ht="18" x14ac:dyDescent="0.2">
      <c r="A1" s="26" t="s">
        <v>24</v>
      </c>
      <c r="B1" s="26"/>
      <c r="C1" s="26"/>
      <c r="D1" s="26"/>
      <c r="E1" s="26"/>
    </row>
    <row r="3" spans="1:5" x14ac:dyDescent="0.2">
      <c r="A3" s="5" t="s">
        <v>25</v>
      </c>
      <c r="B3" s="25"/>
      <c r="C3" s="23"/>
      <c r="D3" s="23"/>
      <c r="E3" s="23"/>
    </row>
    <row r="4" spans="1:5" x14ac:dyDescent="0.2">
      <c r="A4" s="5" t="s">
        <v>26</v>
      </c>
      <c r="B4" s="25"/>
      <c r="C4" s="23"/>
    </row>
    <row r="6" spans="1:5" x14ac:dyDescent="0.2">
      <c r="A6" s="6" t="s">
        <v>13</v>
      </c>
      <c r="B6" s="7" t="s">
        <v>35</v>
      </c>
      <c r="C6" s="7" t="s">
        <v>27</v>
      </c>
      <c r="D6" s="7" t="s">
        <v>28</v>
      </c>
      <c r="E6" s="7" t="s">
        <v>29</v>
      </c>
    </row>
    <row r="7" spans="1:5" x14ac:dyDescent="0.2">
      <c r="A7" s="8"/>
      <c r="B7" s="9">
        <f>IF(A7="",0,SUMIFS('[1]Fritto-Export'!$F:$F,'[1]Fritto-Export'!$C:$C,A7)/60)</f>
        <v>0</v>
      </c>
      <c r="C7" s="24">
        <f>ROUNDDOWN(B7/60,0)</f>
        <v>0</v>
      </c>
      <c r="D7" s="10"/>
      <c r="E7" s="11">
        <f t="shared" ref="E7:E8" si="0">IF(A7="",0,B7*D7)</f>
        <v>0</v>
      </c>
    </row>
    <row r="8" spans="1:5" x14ac:dyDescent="0.2">
      <c r="A8" s="8"/>
      <c r="B8" s="9">
        <f>IF(A8="",0,SUMIFS('[1]Fritto-Export'!$F:$F,'[1]Fritto-Export'!$C:$C,A8)/60)</f>
        <v>0</v>
      </c>
      <c r="C8" s="24">
        <f t="shared" ref="C8:C11" si="1">ROUNDDOWN(B8/60,0)</f>
        <v>0</v>
      </c>
      <c r="D8" s="10"/>
      <c r="E8" s="11">
        <f t="shared" si="0"/>
        <v>0</v>
      </c>
    </row>
    <row r="9" spans="1:5" x14ac:dyDescent="0.2">
      <c r="A9" s="8"/>
      <c r="B9" s="9">
        <f>IF(A9="",0,SUMIFS('[1]Fritto-Export'!$F:$F,'[1]Fritto-Export'!$C:$C,A9)/60)</f>
        <v>0</v>
      </c>
      <c r="C9" s="24">
        <f t="shared" si="1"/>
        <v>0</v>
      </c>
      <c r="D9" s="10"/>
      <c r="E9" s="11">
        <f>IF(A9="",0,B9*D9)</f>
        <v>0</v>
      </c>
    </row>
    <row r="10" spans="1:5" x14ac:dyDescent="0.2">
      <c r="A10" s="8"/>
      <c r="B10" s="9">
        <f>IF(A10="",0,SUMIFS('[1]Fritto-Export'!$F:$F,'[1]Fritto-Export'!$C:$C,A10)/60)</f>
        <v>0</v>
      </c>
      <c r="C10" s="24">
        <f t="shared" si="1"/>
        <v>0</v>
      </c>
      <c r="D10" s="10"/>
      <c r="E10" s="11">
        <f>IF(A10="",0,B10*D10)</f>
        <v>0</v>
      </c>
    </row>
    <row r="11" spans="1:5" x14ac:dyDescent="0.2">
      <c r="A11" s="8"/>
      <c r="B11" s="9">
        <f>IF(A11="",0,SUMIFS('[1]Fritto-Export'!$F:$F,'[1]Fritto-Export'!$C:$C,A11)/60)</f>
        <v>0</v>
      </c>
      <c r="C11" s="24">
        <f t="shared" si="1"/>
        <v>0</v>
      </c>
      <c r="D11" s="10"/>
      <c r="E11" s="11">
        <f>IF(A11="",0,B11*D11)</f>
        <v>0</v>
      </c>
    </row>
    <row r="12" spans="1:5" x14ac:dyDescent="0.2">
      <c r="A12" s="5" t="s">
        <v>30</v>
      </c>
      <c r="E12" s="12">
        <f>SUM(E7:E11)</f>
        <v>0</v>
      </c>
    </row>
    <row r="13" spans="1:5" x14ac:dyDescent="0.2">
      <c r="A13" s="13" t="s">
        <v>31</v>
      </c>
      <c r="E13" s="14">
        <f>E12*0.19</f>
        <v>0</v>
      </c>
    </row>
    <row r="14" spans="1:5" ht="16" x14ac:dyDescent="0.2">
      <c r="A14" s="15" t="s">
        <v>32</v>
      </c>
      <c r="B14" s="16"/>
      <c r="C14" s="16"/>
      <c r="D14" s="16"/>
      <c r="E14" s="17">
        <f>E12+E13</f>
        <v>0</v>
      </c>
    </row>
    <row r="17" spans="1:1" x14ac:dyDescent="0.2">
      <c r="A17" s="18" t="s">
        <v>33</v>
      </c>
    </row>
  </sheetData>
  <mergeCells count="1">
    <mergeCell ref="A1:E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id="ms-officescript%3A%2F%2Fonedrive_business_itemlink%2F01G6MHLBZTUXWQE5W54JHYIHQHA2DQDSHX:ms-officescript%3A%2F%2Fonedrive_business_sharinglink%2Fu!aHR0cHM6Ly9zdGVpbnBpbHotbXkuc2hhcmVwb2ludC5jb20vOnU6L2cvcGVyc29uYWwvbWFpa2Vfc2Nocm9lZGVyX3N0ZWluLXBpbHpfY29tL0lRQXpwZTBDZHQzaVQ0UWVCd2FIQWNqM0FkUXJhUkc0Q0ZxQXRlSWtlMWZOZnVv"/>
</scriptIds>
</file>

<file path=customXml/itemProps1.xml><?xml version="1.0" encoding="utf-8"?>
<ds:datastoreItem xmlns:ds="http://schemas.openxmlformats.org/officeDocument/2006/customXml" ds:itemID="{3552ACF1-046F-7746-8DB9-6AC2EFF1292F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Daten</vt:lpstr>
      <vt:lpstr>Einstellungen</vt:lpstr>
      <vt:lpstr>Rechnung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Siarhei Charnichkou</dc:creator>
  <cp:lastModifiedBy>Maike Schroeder</cp:lastModifiedBy>
  <dcterms:created xsi:type="dcterms:W3CDTF">2026-02-27T11:02:32Z</dcterms:created>
  <dcterms:modified xsi:type="dcterms:W3CDTF">2026-09-14T10:27:02Z</dcterms:modified>
</cp:coreProperties>
</file>